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 activeTab="1"/>
  </bookViews>
  <sheets>
    <sheet name="exercice 2016" sheetId="1" r:id="rId1"/>
    <sheet name="budget 2017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51" i="2" l="1"/>
  <c r="C46" i="2"/>
  <c r="D44" i="2"/>
  <c r="B44" i="2"/>
  <c r="E53" i="1" l="1"/>
  <c r="B53" i="1"/>
  <c r="B40" i="1"/>
  <c r="B39" i="1"/>
  <c r="B38" i="1"/>
  <c r="E32" i="1"/>
  <c r="B26" i="1"/>
  <c r="E24" i="1"/>
  <c r="E20" i="1"/>
  <c r="E41" i="1" s="1"/>
  <c r="E42" i="1" s="1"/>
  <c r="B19" i="1"/>
  <c r="B41" i="1" s="1"/>
  <c r="A12" i="1"/>
  <c r="E7" i="1"/>
  <c r="B6" i="1"/>
  <c r="E55" i="1" l="1"/>
</calcChain>
</file>

<file path=xl/sharedStrings.xml><?xml version="1.0" encoding="utf-8"?>
<sst xmlns="http://schemas.openxmlformats.org/spreadsheetml/2006/main" count="151" uniqueCount="129">
  <si>
    <t>RECETTES exercice 2016</t>
  </si>
  <si>
    <t>DEPENSES exercice 2016</t>
  </si>
  <si>
    <t>Cotisations:</t>
  </si>
  <si>
    <t>Achat denrée opération 'brioches'</t>
  </si>
  <si>
    <t>Dons</t>
  </si>
  <si>
    <t>Achat comlément sortie messe trappes 13 octobre</t>
  </si>
  <si>
    <t>Don exceptionnel décès M LEGAL Pierre (Mosaïque)</t>
  </si>
  <si>
    <t>Affiches tracts opérations'brioches'</t>
  </si>
  <si>
    <t>Don exceptionnel:</t>
  </si>
  <si>
    <t>sacs</t>
  </si>
  <si>
    <t>sous-total:</t>
  </si>
  <si>
    <t>fonds de caisse opération brioches</t>
  </si>
  <si>
    <r>
      <rPr>
        <b/>
        <sz val="10"/>
        <rFont val="Arial"/>
        <family val="2"/>
      </rPr>
      <t>Ventes opération brioches</t>
    </r>
    <r>
      <rPr>
        <sz val="10"/>
        <rFont val="Arial"/>
        <family val="2"/>
      </rPr>
      <t xml:space="preserve"> </t>
    </r>
  </si>
  <si>
    <t>sous total:</t>
  </si>
  <si>
    <t>(bénéfices en 2014: 4 721,84 €)</t>
  </si>
  <si>
    <t>(bénéfices en 2015: 5 403,20 €) mais dépenses en moins 579,64€</t>
  </si>
  <si>
    <t>frais de stand vide-grenier Sonchamp- Raizeux</t>
  </si>
  <si>
    <t>(bénéfice en 2016 prévisionnel net 5000)</t>
  </si>
  <si>
    <t>Réel:</t>
  </si>
  <si>
    <t>Restutition journée d'action en Yvelines due au GIP Y-CID</t>
  </si>
  <si>
    <t>Frais d'envois colis (médic. Et autres tels pts. mat. médical)</t>
  </si>
  <si>
    <t>(soit 1112,13€ de différence en moins)</t>
  </si>
  <si>
    <t>Achat de médic. en métropole pour expédition:</t>
  </si>
  <si>
    <t>Ventes d'objets 'art dogon'  (40 ans) Mosaique (197,50€)</t>
  </si>
  <si>
    <t>Vir./ achat urgence 'aide alimentaire,…):</t>
  </si>
  <si>
    <t>Ventes objets Catherine de Vivonne ( 166€)</t>
  </si>
  <si>
    <t xml:space="preserve">Renouvellement stock boite à pharmacie sur les écoles </t>
  </si>
  <si>
    <t>ventes objets CLG Ravel (193€)</t>
  </si>
  <si>
    <t>Formation intervenants + outils pédagogiques</t>
  </si>
  <si>
    <t>Ventes d'objets 'art dogon' (AG 47€)</t>
  </si>
  <si>
    <t>Vir. 1er puits KANIKOMOLE en partenariat avec le GIP Y-CID</t>
  </si>
  <si>
    <r>
      <t xml:space="preserve">Vir. 2ème puits ORO en partenariat avec le GIP Y-CID </t>
    </r>
    <r>
      <rPr>
        <b/>
        <i/>
        <sz val="10"/>
        <rFont val="Arial"/>
        <family val="2"/>
      </rPr>
      <t>(automne 2016)</t>
    </r>
  </si>
  <si>
    <t>40 ans Billeterie chorale Mosaique, trouv.. 2 283€ + bar 156,50€</t>
  </si>
  <si>
    <t>Don chapeau 40 ans</t>
  </si>
  <si>
    <r>
      <t>Vir. Latrines puisards 3 écoles franco-arabes en part. avec le GIP Y-CID</t>
    </r>
    <r>
      <rPr>
        <b/>
        <i/>
        <sz val="10"/>
        <rFont val="Arial"/>
        <family val="2"/>
      </rPr>
      <t xml:space="preserve"> </t>
    </r>
  </si>
  <si>
    <t>collecte Les Nouvelles(180) dons(510,45) Objets (814)= 1384,45€</t>
  </si>
  <si>
    <r>
      <t xml:space="preserve">complément latrines </t>
    </r>
    <r>
      <rPr>
        <b/>
        <sz val="10"/>
        <color rgb="FF0070C0"/>
        <rFont val="Arial"/>
        <family val="2"/>
      </rPr>
      <t>(voir voyage baboua réaffectation)</t>
    </r>
  </si>
  <si>
    <t>statues Christelle</t>
  </si>
  <si>
    <r>
      <t>Vir. Latrines 3 écoles 2ème tranche en part. avec le GIP Y-CID</t>
    </r>
    <r>
      <rPr>
        <b/>
        <i/>
        <sz val="10"/>
        <rFont val="Arial"/>
        <family val="2"/>
      </rPr>
      <t xml:space="preserve"> </t>
    </r>
  </si>
  <si>
    <t>Réaffectation partielle dépense voyage annulé</t>
  </si>
  <si>
    <t>Rachat Anne Laure charcuterie, brie surplus</t>
  </si>
  <si>
    <t>Adhésion GIP Y CID</t>
  </si>
  <si>
    <r>
      <t xml:space="preserve">Aide micro-crédit des femmes </t>
    </r>
    <r>
      <rPr>
        <b/>
        <sz val="10"/>
        <color rgb="FF0070C0"/>
        <rFont val="Arial"/>
        <family val="2"/>
      </rPr>
      <t>Réaffect partielle billet B. Traoré</t>
    </r>
  </si>
  <si>
    <t>AXA St Crist 127 Corpo 305 Fonten 226,70  Nanter 216,05</t>
  </si>
  <si>
    <t>40 ans: particip. Frais voyage amis maliens particip. Festivités R. TOGO</t>
  </si>
  <si>
    <t>Idem Baboua TRAORé: dépense initiale</t>
  </si>
  <si>
    <t xml:space="preserve">Opération 'jus de pomme' </t>
  </si>
  <si>
    <t>Réaffect partielle dépense voyage annulé ventilé 500 credit fem. + 100</t>
  </si>
  <si>
    <t>Défraiements frais d'intervention établissemts scolaires</t>
  </si>
  <si>
    <t>40 ans: assurances</t>
  </si>
  <si>
    <t>subvention GIP Y-CID (1j d'animation: action en Yvelines)</t>
  </si>
  <si>
    <t>40 ans: frais semaine évènementielle</t>
  </si>
  <si>
    <t xml:space="preserve">Micro-dons en ligne (opération oct 2016) </t>
  </si>
  <si>
    <t xml:space="preserve">Micro-dons (opération oct 2016) </t>
  </si>
  <si>
    <t xml:space="preserve">Assurance MAIF 2017 </t>
  </si>
  <si>
    <t>Arrondi sur salaire</t>
  </si>
  <si>
    <r>
      <t xml:space="preserve">Abonnement site hébergement </t>
    </r>
    <r>
      <rPr>
        <b/>
        <i/>
        <sz val="10"/>
        <rFont val="Arial"/>
        <family val="2"/>
      </rPr>
      <t>(voir cotisation Christelle-Olivier Barescut)</t>
    </r>
  </si>
  <si>
    <r>
      <t xml:space="preserve">Subv GIP Y-CID </t>
    </r>
    <r>
      <rPr>
        <b/>
        <i/>
        <sz val="10"/>
        <rFont val="Arial"/>
        <family val="2"/>
      </rPr>
      <t>(nv proj. 31 639 € subv 12 456 € versement 80%</t>
    </r>
  </si>
  <si>
    <t>Agence française développement</t>
  </si>
  <si>
    <t>Timbres Rousseaux AG (9,60€)</t>
  </si>
  <si>
    <t xml:space="preserve">Prélèv. sur fonds de réserves (10 000€ invest + 1 000€ 40 ans) </t>
  </si>
  <si>
    <r>
      <t>Divers: (présentoir, carte photos, tirage plaquette,..)</t>
    </r>
    <r>
      <rPr>
        <b/>
        <sz val="10"/>
        <color indexed="17"/>
        <rFont val="Arial"/>
        <family val="2"/>
      </rPr>
      <t xml:space="preserve"> </t>
    </r>
  </si>
  <si>
    <r>
      <t>Compte Mali-Médicaments à Koro</t>
    </r>
    <r>
      <rPr>
        <b/>
        <i/>
        <sz val="10"/>
        <rFont val="Arial"/>
        <family val="2"/>
      </rPr>
      <t xml:space="preserve"> frais gestion</t>
    </r>
  </si>
  <si>
    <t>BP dif vers rapide</t>
  </si>
  <si>
    <t>Dédommagements partiels</t>
  </si>
  <si>
    <t>remboursement frais virement abusifs</t>
  </si>
  <si>
    <t xml:space="preserve">Impondérables - divers </t>
  </si>
  <si>
    <t>Total:</t>
  </si>
  <si>
    <t>Deficit exercice 2016:</t>
  </si>
  <si>
    <t>T247567: virmement billet d'avion Baboua TRAORé</t>
  </si>
  <si>
    <t>T247566: virmement billet d'avion Robert  TOGO (850 €) + Latrines - puisards écoles franco-arabes (7500 €) = 8350 €</t>
  </si>
  <si>
    <t>T251367: virement puits Kaminikomolé 7500 €</t>
  </si>
  <si>
    <t>L'argent récupéré partiellement sur dépense billet Baboua Traoré réaffecté sur microcrédit à hauteur de 500 € et 100 sur latrines achat canaris</t>
  </si>
  <si>
    <t>T257083 virement puits ORO (8500€)</t>
  </si>
  <si>
    <t>virement T 257980:  1500 € boites à pharmacie et nouvelle formation + 2000 € aides aux deux dispensaires Pel, Sévaré, centre infantile + 2è tranche latrines projet Y-CID 5700€ = 9200 €</t>
  </si>
  <si>
    <t>Exercice 2016 au 01/01/2017 compte courant</t>
  </si>
  <si>
    <t>Exercice 2015 au 31/12/2015 janv 2016 compte courant:</t>
  </si>
  <si>
    <t>Exercice 2016 au 01/01/2017 compte livret</t>
  </si>
  <si>
    <t>Exercice 2015 au 31/12/2015 janv 2016 compte livret:</t>
  </si>
  <si>
    <t>Exercice 2016 au 01/01/2017 livret A association</t>
  </si>
  <si>
    <t>nouveau compte: livret A épargne association:</t>
  </si>
  <si>
    <t>Trésorerie au 01/01/2016:</t>
  </si>
  <si>
    <t>Trésorerie au 01/01/2016</t>
  </si>
  <si>
    <t>Trésorerie au 01/01/2016 - deficit exerc. 2016 =</t>
  </si>
  <si>
    <r>
      <t xml:space="preserve">Achat objets artisanaux </t>
    </r>
    <r>
      <rPr>
        <b/>
        <sz val="10"/>
        <color rgb="FF963634"/>
        <rFont val="Arial"/>
        <family val="2"/>
      </rPr>
      <t>(voir Ecobank)</t>
    </r>
  </si>
  <si>
    <r>
      <t xml:space="preserve">Participat. partielles frais+loc. camion+ presse 566l  </t>
    </r>
    <r>
      <rPr>
        <b/>
        <i/>
        <sz val="11"/>
        <color rgb="FF000000"/>
        <rFont val="Calibri"/>
        <family val="2"/>
      </rPr>
      <t>(don de JL et B)</t>
    </r>
  </si>
  <si>
    <r>
      <t>Vir. pour achat médic. Sur place</t>
    </r>
    <r>
      <rPr>
        <b/>
        <sz val="10"/>
        <color rgb="FF0066CC"/>
        <rFont val="Arial"/>
        <family val="2"/>
      </rPr>
      <t xml:space="preserve"> </t>
    </r>
    <r>
      <rPr>
        <b/>
        <i/>
        <sz val="10"/>
        <rFont val="Arial"/>
        <family val="2"/>
      </rPr>
      <t>(500 sur 4 sites au printemps et à l'automne)</t>
    </r>
  </si>
  <si>
    <r>
      <rPr>
        <b/>
        <sz val="10"/>
        <color rgb="FF000000"/>
        <rFont val="Arial"/>
        <family val="2"/>
      </rPr>
      <t>Vide-grenier</t>
    </r>
    <r>
      <rPr>
        <sz val="10"/>
        <color rgb="FF000000"/>
        <rFont val="Arial"/>
        <family val="2"/>
      </rPr>
      <t xml:space="preserve"> (</t>
    </r>
    <r>
      <rPr>
        <b/>
        <i/>
        <sz val="10"/>
        <color rgb="FF000000"/>
        <rFont val="Arial"/>
        <family val="2"/>
      </rPr>
      <t>St Hilarion ...€ +Sonchamp ...)</t>
    </r>
  </si>
  <si>
    <r>
      <t xml:space="preserve">Frais de gestion (compte, timbre,cartouches encre imprimante..) </t>
    </r>
    <r>
      <rPr>
        <b/>
        <sz val="10"/>
        <color rgb="FFFF0000"/>
        <rFont val="Arial"/>
        <family val="2"/>
      </rPr>
      <t>(30€)</t>
    </r>
    <r>
      <rPr>
        <b/>
        <sz val="10"/>
        <rFont val="Arial"/>
        <family val="2"/>
      </rPr>
      <t>(30)</t>
    </r>
    <r>
      <rPr>
        <b/>
        <sz val="10"/>
        <color rgb="FF974706"/>
        <rFont val="Arial"/>
        <family val="2"/>
      </rPr>
      <t>(30</t>
    </r>
    <r>
      <rPr>
        <b/>
        <sz val="10"/>
        <rFont val="Arial"/>
        <family val="2"/>
      </rPr>
      <t>)(30)</t>
    </r>
    <r>
      <rPr>
        <b/>
        <sz val="10"/>
        <color rgb="FF963634"/>
        <rFont val="Arial"/>
        <family val="2"/>
      </rPr>
      <t>(30)envoi chequier (1,75)</t>
    </r>
  </si>
  <si>
    <r>
      <t>Divers: (présentoir, carte photos, tirage plaquette,..)</t>
    </r>
    <r>
      <rPr>
        <b/>
        <sz val="10"/>
        <color rgb="FF008000"/>
        <rFont val="Arial"/>
        <family val="2"/>
      </rPr>
      <t xml:space="preserve"> </t>
    </r>
  </si>
  <si>
    <r>
      <t xml:space="preserve">Interêts </t>
    </r>
    <r>
      <rPr>
        <i/>
        <sz val="11"/>
        <color rgb="FF000000"/>
        <rFont val="Calibri"/>
        <family val="2"/>
      </rPr>
      <t>livret A (79,94€) livret épargne (0,17€)</t>
    </r>
  </si>
  <si>
    <t>BILAN EXERCICE 2016 approuvée en AG le 15/01/2017</t>
  </si>
  <si>
    <t>AG du 15/01/2017</t>
  </si>
  <si>
    <t>RECETTES</t>
  </si>
  <si>
    <t>DEPENSES</t>
  </si>
  <si>
    <t xml:space="preserve">Cotisations: </t>
  </si>
  <si>
    <t xml:space="preserve">Don exceptionnel: </t>
  </si>
  <si>
    <t>Dons 'défiscalisés"</t>
  </si>
  <si>
    <r>
      <rPr>
        <b/>
        <sz val="10"/>
        <rFont val="Arial"/>
        <family val="2"/>
      </rPr>
      <t>Ventes opération brioches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(bénéfice prévisionnel net 3 000 €)</t>
    </r>
  </si>
  <si>
    <t>Affiches Tracts opérations'brioches'</t>
  </si>
  <si>
    <t>Fonds de caisse "brioches"</t>
  </si>
  <si>
    <r>
      <t>Billeterie spectacle APPTSV :</t>
    </r>
    <r>
      <rPr>
        <i/>
        <sz val="10"/>
        <rFont val="Arial"/>
        <family val="2"/>
      </rPr>
      <t>(bénéfice prévisionnel 300€)</t>
    </r>
  </si>
  <si>
    <t>Frais inhérants au spectacle (communication, repas,…)</t>
  </si>
  <si>
    <t xml:space="preserve">Marchés de Noël  </t>
  </si>
  <si>
    <r>
      <t>Achat objets artisanaux</t>
    </r>
    <r>
      <rPr>
        <b/>
        <i/>
        <sz val="10"/>
        <color indexed="30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</si>
  <si>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Vide-grenier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(Raizeux</t>
    </r>
    <r>
      <rPr>
        <b/>
        <i/>
        <sz val="10"/>
        <color theme="1"/>
        <rFont val="Arial"/>
        <family val="2"/>
      </rPr>
      <t xml:space="preserve"> ...€ +Sonchamp ...)</t>
    </r>
  </si>
  <si>
    <t>Frais de stand</t>
  </si>
  <si>
    <r>
      <t xml:space="preserve">Participat. partielles frais + loc. camion  </t>
    </r>
    <r>
      <rPr>
        <b/>
        <i/>
        <sz val="11"/>
        <color theme="1"/>
        <rFont val="Calibri"/>
        <family val="2"/>
        <scheme val="minor"/>
      </rPr>
      <t>(don de JL et B)</t>
    </r>
  </si>
  <si>
    <t>Subvention Y-CID solde convention 2016 (20% de 12 456€)</t>
  </si>
  <si>
    <t xml:space="preserve">Micro-dons (opération oct 2017) </t>
  </si>
  <si>
    <t>Micro-dons: dons en ligne</t>
  </si>
  <si>
    <r>
      <t>Vir. pour achat médic. Sur place</t>
    </r>
    <r>
      <rPr>
        <b/>
        <sz val="10"/>
        <color indexed="30"/>
        <rFont val="Arial"/>
        <family val="2"/>
      </rPr>
      <t xml:space="preserve"> </t>
    </r>
    <r>
      <rPr>
        <b/>
        <i/>
        <sz val="10"/>
        <color indexed="30"/>
        <rFont val="Arial"/>
        <family val="2"/>
      </rPr>
      <t>(500 sur 4 sites au printemps et à l'automne)</t>
    </r>
  </si>
  <si>
    <t>Frais d'envois colis (médic. Et autres)</t>
  </si>
  <si>
    <t xml:space="preserve">Subvention nouvelle convention 2017-2019 </t>
  </si>
  <si>
    <t>Vir. projet en partenariat avec le GIP Y-CID (puits, latrines,…)</t>
  </si>
  <si>
    <t xml:space="preserve">Prélèv. sur fonds de réserves (12 000€ invest) </t>
  </si>
  <si>
    <r>
      <t>Vir. Autres investissements immobilier domaine sanitaire</t>
    </r>
    <r>
      <rPr>
        <b/>
        <i/>
        <sz val="10"/>
        <rFont val="Arial"/>
        <family val="2"/>
      </rPr>
      <t xml:space="preserve"> </t>
    </r>
  </si>
  <si>
    <t>Aide micro-crédit des femmes (500 € + 500 € projet GIP autonomie alimentaire)</t>
  </si>
  <si>
    <t>Interêts</t>
  </si>
  <si>
    <t>Divers:</t>
  </si>
  <si>
    <t>Assurance MAIF 2017</t>
  </si>
  <si>
    <r>
      <t xml:space="preserve">Frais de gestion (compte, timbre,cartouches encre imprimante..) </t>
    </r>
    <r>
      <rPr>
        <b/>
        <sz val="10"/>
        <color indexed="17"/>
        <rFont val="Arial"/>
        <family val="2"/>
      </rPr>
      <t/>
    </r>
  </si>
  <si>
    <t>Provision pour achat portable Robert permettant envoi de photos</t>
  </si>
  <si>
    <t>Prévision Résultat  exercice 2017 en équilibre:</t>
  </si>
  <si>
    <t>Exercice 2016 au 31/12/2016 janv 2017 compte courant:</t>
  </si>
  <si>
    <t>Exercice 2016 au 31/12/2016 janv 2017 compte livret:</t>
  </si>
  <si>
    <t>livret A épargne association au 31/12/2016 janv 2017:</t>
  </si>
  <si>
    <t>Trésorerie au 01/01/2017:</t>
  </si>
  <si>
    <t xml:space="preserve">BUDGET 2017 approuvé 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</si>
</sst>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&quot;€&quot;"/>
    <numFmt numFmtId="165" formatCode="#,##0.00\ _€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00B05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3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indexed="17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963634"/>
      <name val="Arial"/>
      <family val="2"/>
    </font>
    <font>
      <b/>
      <i/>
      <sz val="11"/>
      <color rgb="FF000000"/>
      <name val="Calibri"/>
      <family val="2"/>
    </font>
    <font>
      <b/>
      <sz val="10"/>
      <color rgb="FF0066CC"/>
      <name val="Arial"/>
      <family val="2"/>
    </font>
    <font>
      <b/>
      <sz val="10"/>
      <color rgb="FF974706"/>
      <name val="Arial"/>
      <family val="2"/>
    </font>
    <font>
      <b/>
      <sz val="10"/>
      <color rgb="FF808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8000"/>
      <name val="Arial"/>
      <family val="2"/>
    </font>
    <font>
      <i/>
      <sz val="11"/>
      <color rgb="FF000000"/>
      <name val="Calibri"/>
      <family val="2"/>
    </font>
    <font>
      <b/>
      <sz val="11"/>
      <color rgb="FF974706"/>
      <name val="Calibri"/>
      <family val="2"/>
    </font>
    <font>
      <b/>
      <sz val="11"/>
      <color rgb="FF002060"/>
      <name val="Calibri"/>
      <family val="2"/>
    </font>
    <font>
      <b/>
      <sz val="11"/>
      <color rgb="FF00B050"/>
      <name val="Calibri"/>
      <family val="2"/>
    </font>
    <font>
      <b/>
      <sz val="14"/>
      <color rgb="FF000000"/>
      <name val="Calibri"/>
      <family val="2"/>
    </font>
    <font>
      <b/>
      <sz val="16"/>
      <name val="Arial"/>
      <family val="2"/>
    </font>
    <font>
      <b/>
      <i/>
      <sz val="14"/>
      <name val="Arial"/>
      <family val="2"/>
    </font>
    <font>
      <b/>
      <i/>
      <sz val="10"/>
      <color indexed="3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81">
    <border>
      <left/>
      <right/>
      <top/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tt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auto="1"/>
      </left>
      <right/>
      <top style="dashed">
        <color auto="1"/>
      </top>
      <bottom style="thick">
        <color indexed="64"/>
      </bottom>
      <diagonal/>
    </border>
    <border>
      <left/>
      <right style="thick">
        <color indexed="64"/>
      </right>
      <top style="dashed">
        <color auto="1"/>
      </top>
      <bottom style="thick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15" xfId="0" applyFont="1" applyBorder="1"/>
    <xf numFmtId="0" fontId="3" fillId="0" borderId="15" xfId="0" applyFont="1" applyBorder="1"/>
    <xf numFmtId="0" fontId="1" fillId="0" borderId="17" xfId="0" applyFont="1" applyBorder="1"/>
    <xf numFmtId="0" fontId="3" fillId="0" borderId="17" xfId="0" applyFont="1" applyBorder="1"/>
    <xf numFmtId="0" fontId="0" fillId="0" borderId="15" xfId="0" applyBorder="1"/>
    <xf numFmtId="0" fontId="2" fillId="0" borderId="54" xfId="0" applyFont="1" applyBorder="1" applyAlignment="1">
      <alignment horizontal="center"/>
    </xf>
    <xf numFmtId="0" fontId="3" fillId="0" borderId="0" xfId="0" applyFont="1" applyFill="1" applyBorder="1"/>
    <xf numFmtId="0" fontId="10" fillId="0" borderId="0" xfId="0" applyFont="1" applyFill="1" applyBorder="1"/>
    <xf numFmtId="0" fontId="11" fillId="0" borderId="62" xfId="0" applyFont="1" applyBorder="1"/>
    <xf numFmtId="165" fontId="11" fillId="0" borderId="63" xfId="0" applyNumberFormat="1" applyFont="1" applyBorder="1"/>
    <xf numFmtId="0" fontId="11" fillId="0" borderId="66" xfId="0" applyFont="1" applyBorder="1"/>
    <xf numFmtId="165" fontId="11" fillId="0" borderId="67" xfId="0" applyNumberFormat="1" applyFont="1" applyBorder="1"/>
    <xf numFmtId="0" fontId="11" fillId="0" borderId="66" xfId="0" applyFont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7" fillId="0" borderId="0" xfId="0" applyFont="1" applyFill="1" applyBorder="1"/>
    <xf numFmtId="0" fontId="18" fillId="0" borderId="6" xfId="0" applyFont="1" applyFill="1" applyBorder="1"/>
    <xf numFmtId="43" fontId="18" fillId="0" borderId="7" xfId="0" applyNumberFormat="1" applyFont="1" applyFill="1" applyBorder="1"/>
    <xf numFmtId="43" fontId="18" fillId="3" borderId="8" xfId="0" applyNumberFormat="1" applyFont="1" applyFill="1" applyBorder="1"/>
    <xf numFmtId="43" fontId="18" fillId="0" borderId="9" xfId="0" applyNumberFormat="1" applyFont="1" applyFill="1" applyBorder="1"/>
    <xf numFmtId="43" fontId="18" fillId="0" borderId="10" xfId="0" applyNumberFormat="1" applyFont="1" applyFill="1" applyBorder="1"/>
    <xf numFmtId="0" fontId="3" fillId="0" borderId="6" xfId="0" applyFont="1" applyFill="1" applyBorder="1"/>
    <xf numFmtId="43" fontId="3" fillId="0" borderId="9" xfId="0" applyNumberFormat="1" applyFont="1" applyFill="1" applyBorder="1"/>
    <xf numFmtId="43" fontId="3" fillId="0" borderId="11" xfId="0" applyNumberFormat="1" applyFont="1" applyFill="1" applyBorder="1"/>
    <xf numFmtId="0" fontId="18" fillId="0" borderId="12" xfId="0" applyFont="1" applyFill="1" applyBorder="1"/>
    <xf numFmtId="43" fontId="18" fillId="0" borderId="13" xfId="0" applyNumberFormat="1" applyFont="1" applyFill="1" applyBorder="1"/>
    <xf numFmtId="43" fontId="18" fillId="0" borderId="14" xfId="0" applyNumberFormat="1" applyFont="1" applyFill="1" applyBorder="1"/>
    <xf numFmtId="0" fontId="3" fillId="0" borderId="12" xfId="0" applyFont="1" applyFill="1" applyBorder="1"/>
    <xf numFmtId="43" fontId="3" fillId="0" borderId="13" xfId="0" applyNumberFormat="1" applyFont="1" applyFill="1" applyBorder="1"/>
    <xf numFmtId="0" fontId="18" fillId="0" borderId="15" xfId="0" applyFont="1" applyFill="1" applyBorder="1"/>
    <xf numFmtId="43" fontId="18" fillId="0" borderId="16" xfId="0" applyNumberFormat="1" applyFont="1" applyFill="1" applyBorder="1"/>
    <xf numFmtId="43" fontId="18" fillId="0" borderId="11" xfId="0" applyNumberFormat="1" applyFont="1" applyFill="1" applyBorder="1"/>
    <xf numFmtId="0" fontId="3" fillId="0" borderId="15" xfId="0" applyFont="1" applyFill="1" applyBorder="1"/>
    <xf numFmtId="43" fontId="3" fillId="0" borderId="16" xfId="0" applyNumberFormat="1" applyFont="1" applyFill="1" applyBorder="1"/>
    <xf numFmtId="0" fontId="18" fillId="0" borderId="17" xfId="0" applyFont="1" applyFill="1" applyBorder="1"/>
    <xf numFmtId="43" fontId="18" fillId="0" borderId="18" xfId="0" applyNumberFormat="1" applyFont="1" applyFill="1" applyBorder="1"/>
    <xf numFmtId="43" fontId="18" fillId="0" borderId="19" xfId="0" applyNumberFormat="1" applyFont="1" applyFill="1" applyBorder="1"/>
    <xf numFmtId="0" fontId="18" fillId="0" borderId="20" xfId="0" applyFont="1" applyFill="1" applyBorder="1" applyAlignment="1">
      <alignment horizontal="right"/>
    </xf>
    <xf numFmtId="43" fontId="3" fillId="4" borderId="21" xfId="0" applyNumberFormat="1" applyFont="1" applyFill="1" applyBorder="1"/>
    <xf numFmtId="43" fontId="3" fillId="3" borderId="8" xfId="0" applyNumberFormat="1" applyFont="1" applyFill="1" applyBorder="1"/>
    <xf numFmtId="0" fontId="4" fillId="0" borderId="12" xfId="0" applyFont="1" applyFill="1" applyBorder="1"/>
    <xf numFmtId="43" fontId="3" fillId="0" borderId="14" xfId="0" applyNumberFormat="1" applyFont="1" applyFill="1" applyBorder="1"/>
    <xf numFmtId="0" fontId="3" fillId="0" borderId="20" xfId="0" applyFont="1" applyFill="1" applyBorder="1" applyAlignment="1">
      <alignment horizontal="right"/>
    </xf>
    <xf numFmtId="43" fontId="18" fillId="4" borderId="21" xfId="0" applyNumberFormat="1" applyFont="1" applyFill="1" applyBorder="1"/>
    <xf numFmtId="43" fontId="17" fillId="4" borderId="8" xfId="0" applyNumberFormat="1" applyFont="1" applyFill="1" applyBorder="1"/>
    <xf numFmtId="0" fontId="5" fillId="4" borderId="15" xfId="0" applyFont="1" applyFill="1" applyBorder="1"/>
    <xf numFmtId="43" fontId="3" fillId="4" borderId="16" xfId="0" applyNumberFormat="1" applyFont="1" applyFill="1" applyBorder="1"/>
    <xf numFmtId="43" fontId="3" fillId="4" borderId="11" xfId="0" applyNumberFormat="1" applyFont="1" applyFill="1" applyBorder="1"/>
    <xf numFmtId="43" fontId="6" fillId="0" borderId="11" xfId="0" applyNumberFormat="1" applyFont="1" applyFill="1" applyBorder="1"/>
    <xf numFmtId="43" fontId="17" fillId="0" borderId="19" xfId="0" applyNumberFormat="1" applyFont="1" applyFill="1" applyBorder="1"/>
    <xf numFmtId="0" fontId="4" fillId="4" borderId="17" xfId="0" applyFont="1" applyFill="1" applyBorder="1"/>
    <xf numFmtId="43" fontId="3" fillId="4" borderId="18" xfId="0" applyNumberFormat="1" applyFont="1" applyFill="1" applyBorder="1"/>
    <xf numFmtId="43" fontId="3" fillId="4" borderId="19" xfId="0" applyNumberFormat="1" applyFont="1" applyFill="1" applyBorder="1"/>
    <xf numFmtId="0" fontId="18" fillId="0" borderId="22" xfId="0" applyFont="1" applyFill="1" applyBorder="1"/>
    <xf numFmtId="43" fontId="18" fillId="0" borderId="23" xfId="0" applyNumberFormat="1" applyFont="1" applyFill="1" applyBorder="1"/>
    <xf numFmtId="43" fontId="17" fillId="0" borderId="24" xfId="0" applyNumberFormat="1" applyFont="1" applyFill="1" applyBorder="1"/>
    <xf numFmtId="0" fontId="5" fillId="4" borderId="17" xfId="0" applyFont="1" applyFill="1" applyBorder="1" applyAlignment="1">
      <alignment horizontal="center"/>
    </xf>
    <xf numFmtId="43" fontId="3" fillId="0" borderId="25" xfId="0" applyNumberFormat="1" applyFont="1" applyFill="1" applyBorder="1"/>
    <xf numFmtId="43" fontId="3" fillId="0" borderId="24" xfId="0" applyNumberFormat="1" applyFont="1" applyFill="1" applyBorder="1"/>
    <xf numFmtId="43" fontId="4" fillId="4" borderId="17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43" fontId="3" fillId="0" borderId="26" xfId="0" applyNumberFormat="1" applyFont="1" applyFill="1" applyBorder="1"/>
    <xf numFmtId="43" fontId="3" fillId="5" borderId="27" xfId="0" applyNumberFormat="1" applyFont="1" applyFill="1" applyBorder="1"/>
    <xf numFmtId="0" fontId="5" fillId="4" borderId="17" xfId="0" applyFont="1" applyFill="1" applyBorder="1"/>
    <xf numFmtId="43" fontId="6" fillId="3" borderId="14" xfId="0" applyNumberFormat="1" applyFont="1" applyFill="1" applyBorder="1"/>
    <xf numFmtId="43" fontId="3" fillId="3" borderId="19" xfId="0" applyNumberFormat="1" applyFont="1" applyFill="1" applyBorder="1"/>
    <xf numFmtId="43" fontId="18" fillId="0" borderId="16" xfId="0" applyNumberFormat="1" applyFont="1" applyFill="1" applyBorder="1" applyAlignment="1">
      <alignment horizontal="left"/>
    </xf>
    <xf numFmtId="43" fontId="18" fillId="0" borderId="11" xfId="0" applyNumberFormat="1" applyFont="1" applyFill="1" applyBorder="1" applyAlignment="1">
      <alignment horizontal="left"/>
    </xf>
    <xf numFmtId="0" fontId="3" fillId="0" borderId="1" xfId="0" applyFont="1" applyFill="1" applyBorder="1"/>
    <xf numFmtId="43" fontId="3" fillId="0" borderId="28" xfId="0" applyNumberFormat="1" applyFont="1" applyFill="1" applyBorder="1"/>
    <xf numFmtId="43" fontId="3" fillId="0" borderId="5" xfId="0" applyNumberFormat="1" applyFont="1" applyFill="1" applyBorder="1"/>
    <xf numFmtId="0" fontId="3" fillId="0" borderId="29" xfId="0" applyFont="1" applyFill="1" applyBorder="1"/>
    <xf numFmtId="43" fontId="3" fillId="0" borderId="0" xfId="0" applyNumberFormat="1" applyFont="1" applyFill="1" applyBorder="1"/>
    <xf numFmtId="43" fontId="3" fillId="0" borderId="30" xfId="0" applyNumberFormat="1" applyFont="1" applyFill="1" applyBorder="1"/>
    <xf numFmtId="0" fontId="3" fillId="0" borderId="17" xfId="0" applyFont="1" applyFill="1" applyBorder="1"/>
    <xf numFmtId="43" fontId="3" fillId="0" borderId="18" xfId="0" applyNumberFormat="1" applyFont="1" applyFill="1" applyBorder="1"/>
    <xf numFmtId="43" fontId="19" fillId="0" borderId="19" xfId="0" applyNumberFormat="1" applyFont="1" applyFill="1" applyBorder="1"/>
    <xf numFmtId="43" fontId="3" fillId="0" borderId="23" xfId="0" applyNumberFormat="1" applyFont="1" applyFill="1" applyBorder="1"/>
    <xf numFmtId="43" fontId="22" fillId="0" borderId="14" xfId="0" applyNumberFormat="1" applyFont="1" applyFill="1" applyBorder="1"/>
    <xf numFmtId="43" fontId="3" fillId="0" borderId="21" xfId="0" applyNumberFormat="1" applyFont="1" applyFill="1" applyBorder="1"/>
    <xf numFmtId="43" fontId="23" fillId="3" borderId="8" xfId="0" applyNumberFormat="1" applyFont="1" applyFill="1" applyBorder="1"/>
    <xf numFmtId="43" fontId="4" fillId="0" borderId="0" xfId="0" applyNumberFormat="1" applyFont="1" applyFill="1" applyBorder="1"/>
    <xf numFmtId="0" fontId="3" fillId="0" borderId="31" xfId="0" applyFont="1" applyFill="1" applyBorder="1"/>
    <xf numFmtId="43" fontId="4" fillId="0" borderId="32" xfId="0" applyNumberFormat="1" applyFont="1" applyFill="1" applyBorder="1"/>
    <xf numFmtId="43" fontId="3" fillId="0" borderId="33" xfId="0" applyNumberFormat="1" applyFont="1" applyFill="1" applyBorder="1"/>
    <xf numFmtId="43" fontId="10" fillId="0" borderId="10" xfId="0" applyNumberFormat="1" applyFont="1" applyFill="1" applyBorder="1"/>
    <xf numFmtId="43" fontId="19" fillId="0" borderId="30" xfId="0" applyNumberFormat="1" applyFont="1" applyFill="1" applyBorder="1"/>
    <xf numFmtId="0" fontId="12" fillId="0" borderId="15" xfId="0" applyFont="1" applyFill="1" applyBorder="1"/>
    <xf numFmtId="43" fontId="11" fillId="0" borderId="30" xfId="0" applyNumberFormat="1" applyFont="1" applyFill="1" applyBorder="1"/>
    <xf numFmtId="0" fontId="3" fillId="0" borderId="17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left"/>
    </xf>
    <xf numFmtId="43" fontId="3" fillId="0" borderId="35" xfId="0" applyNumberFormat="1" applyFont="1" applyFill="1" applyBorder="1"/>
    <xf numFmtId="43" fontId="3" fillId="3" borderId="3" xfId="0" applyNumberFormat="1" applyFont="1" applyFill="1" applyBorder="1"/>
    <xf numFmtId="43" fontId="4" fillId="5" borderId="30" xfId="0" applyNumberFormat="1" applyFont="1" applyFill="1" applyBorder="1"/>
    <xf numFmtId="0" fontId="24" fillId="4" borderId="17" xfId="0" applyFont="1" applyFill="1" applyBorder="1"/>
    <xf numFmtId="43" fontId="24" fillId="4" borderId="36" xfId="0" applyNumberFormat="1" applyFont="1" applyFill="1" applyBorder="1"/>
    <xf numFmtId="43" fontId="24" fillId="5" borderId="3" xfId="0" applyNumberFormat="1" applyFont="1" applyFill="1" applyBorder="1"/>
    <xf numFmtId="43" fontId="3" fillId="4" borderId="30" xfId="0" applyNumberFormat="1" applyFont="1" applyFill="1" applyBorder="1"/>
    <xf numFmtId="0" fontId="25" fillId="0" borderId="20" xfId="0" applyFont="1" applyFill="1" applyBorder="1"/>
    <xf numFmtId="43" fontId="24" fillId="0" borderId="21" xfId="0" applyNumberFormat="1" applyFont="1" applyFill="1" applyBorder="1"/>
    <xf numFmtId="43" fontId="25" fillId="3" borderId="8" xfId="0" applyNumberFormat="1" applyFont="1" applyFill="1" applyBorder="1"/>
    <xf numFmtId="43" fontId="3" fillId="0" borderId="37" xfId="0" applyNumberFormat="1" applyFont="1" applyFill="1" applyBorder="1"/>
    <xf numFmtId="43" fontId="18" fillId="0" borderId="21" xfId="0" applyNumberFormat="1" applyFont="1" applyFill="1" applyBorder="1"/>
    <xf numFmtId="43" fontId="12" fillId="0" borderId="16" xfId="0" applyNumberFormat="1" applyFont="1" applyFill="1" applyBorder="1"/>
    <xf numFmtId="43" fontId="12" fillId="4" borderId="11" xfId="0" applyNumberFormat="1" applyFont="1" applyFill="1" applyBorder="1"/>
    <xf numFmtId="0" fontId="25" fillId="0" borderId="29" xfId="0" applyFont="1" applyFill="1" applyBorder="1"/>
    <xf numFmtId="43" fontId="25" fillId="0" borderId="0" xfId="0" applyNumberFormat="1" applyFont="1" applyFill="1" applyBorder="1"/>
    <xf numFmtId="43" fontId="25" fillId="0" borderId="30" xfId="0" applyNumberFormat="1" applyFont="1" applyFill="1" applyBorder="1"/>
    <xf numFmtId="0" fontId="3" fillId="0" borderId="38" xfId="0" applyFont="1" applyFill="1" applyBorder="1"/>
    <xf numFmtId="43" fontId="4" fillId="0" borderId="39" xfId="0" applyNumberFormat="1" applyFont="1" applyFill="1" applyBorder="1"/>
    <xf numFmtId="43" fontId="4" fillId="0" borderId="27" xfId="0" applyNumberFormat="1" applyFont="1" applyFill="1" applyBorder="1"/>
    <xf numFmtId="0" fontId="3" fillId="0" borderId="15" xfId="0" applyFont="1" applyFill="1" applyBorder="1" applyAlignment="1">
      <alignment horizontal="right"/>
    </xf>
    <xf numFmtId="43" fontId="3" fillId="5" borderId="8" xfId="0" applyNumberFormat="1" applyFont="1" applyFill="1" applyBorder="1"/>
    <xf numFmtId="0" fontId="3" fillId="0" borderId="40" xfId="0" applyFont="1" applyFill="1" applyBorder="1"/>
    <xf numFmtId="43" fontId="3" fillId="0" borderId="2" xfId="0" applyNumberFormat="1" applyFont="1" applyFill="1" applyBorder="1"/>
    <xf numFmtId="43" fontId="3" fillId="0" borderId="41" xfId="0" applyNumberFormat="1" applyFont="1" applyFill="1" applyBorder="1"/>
    <xf numFmtId="0" fontId="17" fillId="0" borderId="15" xfId="0" applyFont="1" applyFill="1" applyBorder="1"/>
    <xf numFmtId="43" fontId="17" fillId="0" borderId="16" xfId="0" applyNumberFormat="1" applyFont="1" applyFill="1" applyBorder="1"/>
    <xf numFmtId="43" fontId="17" fillId="0" borderId="11" xfId="0" applyNumberFormat="1" applyFont="1" applyFill="1" applyBorder="1"/>
    <xf numFmtId="0" fontId="3" fillId="0" borderId="42" xfId="0" applyFont="1" applyFill="1" applyBorder="1"/>
    <xf numFmtId="43" fontId="3" fillId="0" borderId="43" xfId="0" applyNumberFormat="1" applyFont="1" applyFill="1" applyBorder="1"/>
    <xf numFmtId="43" fontId="3" fillId="0" borderId="44" xfId="0" applyNumberFormat="1" applyFont="1" applyFill="1" applyBorder="1"/>
    <xf numFmtId="43" fontId="3" fillId="3" borderId="11" xfId="0" applyNumberFormat="1" applyFont="1" applyFill="1" applyBorder="1"/>
    <xf numFmtId="0" fontId="3" fillId="0" borderId="45" xfId="0" applyFont="1" applyFill="1" applyBorder="1"/>
    <xf numFmtId="43" fontId="3" fillId="0" borderId="46" xfId="0" applyNumberFormat="1" applyFont="1" applyFill="1" applyBorder="1"/>
    <xf numFmtId="43" fontId="3" fillId="0" borderId="47" xfId="0" applyNumberFormat="1" applyFont="1" applyFill="1" applyBorder="1"/>
    <xf numFmtId="0" fontId="4" fillId="0" borderId="17" xfId="0" applyFont="1" applyFill="1" applyBorder="1"/>
    <xf numFmtId="43" fontId="4" fillId="0" borderId="18" xfId="0" applyNumberFormat="1" applyFont="1" applyFill="1" applyBorder="1"/>
    <xf numFmtId="43" fontId="4" fillId="0" borderId="19" xfId="0" applyNumberFormat="1" applyFont="1" applyFill="1" applyBorder="1"/>
    <xf numFmtId="43" fontId="3" fillId="0" borderId="48" xfId="0" applyNumberFormat="1" applyFont="1" applyFill="1" applyBorder="1"/>
    <xf numFmtId="43" fontId="3" fillId="0" borderId="49" xfId="0" applyNumberFormat="1" applyFont="1" applyFill="1" applyBorder="1"/>
    <xf numFmtId="43" fontId="4" fillId="0" borderId="23" xfId="0" applyNumberFormat="1" applyFont="1" applyFill="1" applyBorder="1"/>
    <xf numFmtId="43" fontId="4" fillId="0" borderId="24" xfId="0" applyNumberFormat="1" applyFont="1" applyFill="1" applyBorder="1"/>
    <xf numFmtId="43" fontId="3" fillId="0" borderId="50" xfId="0" applyNumberFormat="1" applyFont="1" applyFill="1" applyBorder="1"/>
    <xf numFmtId="43" fontId="3" fillId="0" borderId="51" xfId="0" applyNumberFormat="1" applyFont="1" applyFill="1" applyBorder="1"/>
    <xf numFmtId="43" fontId="4" fillId="0" borderId="13" xfId="0" applyNumberFormat="1" applyFont="1" applyFill="1" applyBorder="1"/>
    <xf numFmtId="43" fontId="4" fillId="0" borderId="14" xfId="0" applyNumberFormat="1" applyFont="1" applyFill="1" applyBorder="1"/>
    <xf numFmtId="0" fontId="18" fillId="0" borderId="29" xfId="0" applyFont="1" applyFill="1" applyBorder="1"/>
    <xf numFmtId="43" fontId="3" fillId="0" borderId="52" xfId="0" applyNumberFormat="1" applyFont="1" applyFill="1" applyBorder="1"/>
    <xf numFmtId="43" fontId="3" fillId="0" borderId="53" xfId="0" applyNumberFormat="1" applyFont="1" applyFill="1" applyBorder="1"/>
    <xf numFmtId="0" fontId="2" fillId="0" borderId="54" xfId="0" applyFont="1" applyFill="1" applyBorder="1" applyAlignment="1">
      <alignment horizontal="center"/>
    </xf>
    <xf numFmtId="43" fontId="2" fillId="0" borderId="55" xfId="0" applyNumberFormat="1" applyFont="1" applyFill="1" applyBorder="1" applyAlignment="1">
      <alignment horizontal="center"/>
    </xf>
    <xf numFmtId="43" fontId="2" fillId="0" borderId="56" xfId="0" applyNumberFormat="1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43" fontId="2" fillId="0" borderId="58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30" fillId="0" borderId="0" xfId="0" applyFont="1" applyFill="1" applyBorder="1"/>
    <xf numFmtId="0" fontId="31" fillId="0" borderId="0" xfId="0" applyFont="1" applyFill="1" applyBorder="1"/>
    <xf numFmtId="0" fontId="19" fillId="0" borderId="59" xfId="0" applyFont="1" applyFill="1" applyBorder="1"/>
    <xf numFmtId="0" fontId="18" fillId="0" borderId="60" xfId="0" applyFont="1" applyFill="1" applyBorder="1"/>
    <xf numFmtId="164" fontId="18" fillId="0" borderId="61" xfId="0" applyNumberFormat="1" applyFont="1" applyFill="1" applyBorder="1"/>
    <xf numFmtId="0" fontId="11" fillId="0" borderId="62" xfId="0" applyFont="1" applyFill="1" applyBorder="1"/>
    <xf numFmtId="165" fontId="11" fillId="0" borderId="63" xfId="0" applyNumberFormat="1" applyFont="1" applyFill="1" applyBorder="1"/>
    <xf numFmtId="0" fontId="18" fillId="0" borderId="64" xfId="0" applyFont="1" applyFill="1" applyBorder="1"/>
    <xf numFmtId="164" fontId="18" fillId="0" borderId="65" xfId="0" applyNumberFormat="1" applyFont="1" applyFill="1" applyBorder="1"/>
    <xf numFmtId="0" fontId="11" fillId="0" borderId="66" xfId="0" applyFont="1" applyFill="1" applyBorder="1"/>
    <xf numFmtId="165" fontId="11" fillId="0" borderId="67" xfId="0" applyNumberFormat="1" applyFont="1" applyFill="1" applyBorder="1"/>
    <xf numFmtId="0" fontId="11" fillId="0" borderId="66" xfId="0" applyFont="1" applyFill="1" applyBorder="1" applyAlignment="1">
      <alignment horizontal="left"/>
    </xf>
    <xf numFmtId="0" fontId="32" fillId="0" borderId="68" xfId="0" applyFont="1" applyFill="1" applyBorder="1" applyAlignment="1">
      <alignment horizontal="center"/>
    </xf>
    <xf numFmtId="164" fontId="32" fillId="0" borderId="69" xfId="0" applyNumberFormat="1" applyFont="1" applyFill="1" applyBorder="1" applyAlignment="1">
      <alignment horizontal="center"/>
    </xf>
    <xf numFmtId="0" fontId="11" fillId="0" borderId="70" xfId="0" applyFont="1" applyFill="1" applyBorder="1" applyAlignment="1">
      <alignment horizontal="center"/>
    </xf>
    <xf numFmtId="165" fontId="11" fillId="0" borderId="71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72" xfId="0" applyFont="1" applyFill="1" applyBorder="1"/>
    <xf numFmtId="164" fontId="32" fillId="0" borderId="73" xfId="0" applyNumberFormat="1" applyFont="1" applyFill="1" applyBorder="1"/>
    <xf numFmtId="0" fontId="33" fillId="0" borderId="0" xfId="0" applyFont="1"/>
    <xf numFmtId="0" fontId="34" fillId="0" borderId="0" xfId="0" applyFont="1"/>
    <xf numFmtId="0" fontId="0" fillId="0" borderId="61" xfId="0" applyBorder="1"/>
    <xf numFmtId="164" fontId="1" fillId="0" borderId="74" xfId="0" applyNumberFormat="1" applyFont="1" applyBorder="1"/>
    <xf numFmtId="0" fontId="0" fillId="2" borderId="6" xfId="0" applyFill="1" applyBorder="1"/>
    <xf numFmtId="164" fontId="1" fillId="2" borderId="74" xfId="0" applyNumberFormat="1" applyFont="1" applyFill="1" applyBorder="1"/>
    <xf numFmtId="164" fontId="1" fillId="0" borderId="75" xfId="0" applyNumberFormat="1" applyFont="1" applyBorder="1"/>
    <xf numFmtId="0" fontId="0" fillId="2" borderId="15" xfId="0" applyFill="1" applyBorder="1"/>
    <xf numFmtId="164" fontId="1" fillId="2" borderId="75" xfId="0" applyNumberFormat="1" applyFont="1" applyFill="1" applyBorder="1"/>
    <xf numFmtId="164" fontId="3" fillId="0" borderId="75" xfId="0" applyNumberFormat="1" applyFont="1" applyBorder="1"/>
    <xf numFmtId="0" fontId="3" fillId="2" borderId="15" xfId="0" applyFont="1" applyFill="1" applyBorder="1"/>
    <xf numFmtId="164" fontId="3" fillId="2" borderId="75" xfId="0" applyNumberFormat="1" applyFont="1" applyFill="1" applyBorder="1"/>
    <xf numFmtId="0" fontId="4" fillId="0" borderId="15" xfId="0" applyFont="1" applyBorder="1"/>
    <xf numFmtId="0" fontId="4" fillId="2" borderId="15" xfId="0" applyFont="1" applyFill="1" applyBorder="1"/>
    <xf numFmtId="0" fontId="13" fillId="0" borderId="15" xfId="0" applyFont="1" applyBorder="1"/>
    <xf numFmtId="0" fontId="13" fillId="2" borderId="15" xfId="0" applyFont="1" applyFill="1" applyBorder="1"/>
    <xf numFmtId="0" fontId="14" fillId="0" borderId="15" xfId="0" applyFont="1" applyBorder="1"/>
    <xf numFmtId="0" fontId="1" fillId="0" borderId="15" xfId="0" applyFont="1" applyBorder="1" applyAlignment="1">
      <alignment horizontal="left"/>
    </xf>
    <xf numFmtId="164" fontId="13" fillId="0" borderId="75" xfId="0" applyNumberFormat="1" applyFont="1" applyBorder="1"/>
    <xf numFmtId="0" fontId="36" fillId="0" borderId="15" xfId="0" applyFont="1" applyBorder="1"/>
    <xf numFmtId="164" fontId="36" fillId="0" borderId="75" xfId="0" applyNumberFormat="1" applyFont="1" applyBorder="1"/>
    <xf numFmtId="164" fontId="1" fillId="0" borderId="76" xfId="0" applyNumberFormat="1" applyFont="1" applyBorder="1"/>
    <xf numFmtId="164" fontId="3" fillId="0" borderId="77" xfId="0" applyNumberFormat="1" applyFont="1" applyBorder="1" applyAlignment="1">
      <alignment horizontal="center"/>
    </xf>
    <xf numFmtId="0" fontId="9" fillId="0" borderId="0" xfId="0" applyFont="1"/>
    <xf numFmtId="0" fontId="2" fillId="0" borderId="72" xfId="0" applyFont="1" applyBorder="1"/>
    <xf numFmtId="0" fontId="36" fillId="0" borderId="78" xfId="0" applyFont="1" applyBorder="1"/>
    <xf numFmtId="164" fontId="2" fillId="0" borderId="73" xfId="0" applyNumberFormat="1" applyFont="1" applyBorder="1" applyAlignment="1">
      <alignment horizontal="center"/>
    </xf>
    <xf numFmtId="0" fontId="5" fillId="0" borderId="0" xfId="0" applyFont="1"/>
    <xf numFmtId="0" fontId="9" fillId="0" borderId="62" xfId="0" applyFont="1" applyBorder="1"/>
    <xf numFmtId="165" fontId="9" fillId="0" borderId="63" xfId="0" applyNumberFormat="1" applyFont="1" applyBorder="1" applyAlignment="1">
      <alignment horizontal="right"/>
    </xf>
    <xf numFmtId="0" fontId="9" fillId="0" borderId="66" xfId="0" applyFont="1" applyBorder="1"/>
    <xf numFmtId="165" fontId="9" fillId="0" borderId="67" xfId="0" applyNumberFormat="1" applyFont="1" applyBorder="1" applyAlignment="1">
      <alignment horizontal="right"/>
    </xf>
    <xf numFmtId="0" fontId="37" fillId="0" borderId="70" xfId="0" applyFont="1" applyBorder="1" applyAlignment="1">
      <alignment horizontal="center"/>
    </xf>
    <xf numFmtId="165" fontId="37" fillId="0" borderId="71" xfId="0" applyNumberFormat="1" applyFont="1" applyBorder="1" applyAlignment="1">
      <alignment horizontal="center"/>
    </xf>
    <xf numFmtId="0" fontId="9" fillId="0" borderId="79" xfId="0" applyFont="1" applyBorder="1" applyAlignment="1">
      <alignment horizontal="right"/>
    </xf>
    <xf numFmtId="165" fontId="9" fillId="0" borderId="8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34" workbookViewId="0">
      <selection activeCell="A56" sqref="A56"/>
    </sheetView>
  </sheetViews>
  <sheetFormatPr baseColWidth="10" defaultRowHeight="15" x14ac:dyDescent="0.25"/>
  <cols>
    <col min="1" max="1" width="58.7109375" customWidth="1"/>
    <col min="2" max="2" width="17.7109375" customWidth="1"/>
    <col min="4" max="4" width="63.140625" customWidth="1"/>
    <col min="5" max="5" width="16.5703125" customWidth="1"/>
  </cols>
  <sheetData>
    <row r="1" spans="1:7" ht="17.25" thickTop="1" thickBot="1" x14ac:dyDescent="0.3">
      <c r="A1" s="16" t="s">
        <v>0</v>
      </c>
      <c r="B1" s="17"/>
      <c r="C1" s="18"/>
      <c r="D1" s="16" t="s">
        <v>1</v>
      </c>
      <c r="E1" s="19"/>
      <c r="F1" s="20"/>
      <c r="G1" s="21"/>
    </row>
    <row r="2" spans="1:7" ht="16.5" thickTop="1" thickBot="1" x14ac:dyDescent="0.3">
      <c r="A2" s="22" t="s">
        <v>2</v>
      </c>
      <c r="B2" s="23">
        <v>1185.6600000000001</v>
      </c>
      <c r="C2" s="24"/>
      <c r="D2" s="22" t="s">
        <v>3</v>
      </c>
      <c r="E2" s="25"/>
      <c r="F2" s="26">
        <v>1066.5</v>
      </c>
      <c r="G2" s="21"/>
    </row>
    <row r="3" spans="1:7" ht="15.75" thickTop="1" x14ac:dyDescent="0.25">
      <c r="A3" s="27" t="s">
        <v>4</v>
      </c>
      <c r="B3" s="28"/>
      <c r="C3" s="29">
        <v>30</v>
      </c>
      <c r="D3" s="30" t="s">
        <v>5</v>
      </c>
      <c r="E3" s="31"/>
      <c r="F3" s="32">
        <v>19.899999999999999</v>
      </c>
      <c r="G3" s="21"/>
    </row>
    <row r="4" spans="1:7" x14ac:dyDescent="0.25">
      <c r="A4" s="33" t="s">
        <v>6</v>
      </c>
      <c r="B4" s="34"/>
      <c r="C4" s="29">
        <v>564</v>
      </c>
      <c r="D4" s="35" t="s">
        <v>7</v>
      </c>
      <c r="E4" s="36"/>
      <c r="F4" s="37">
        <v>84</v>
      </c>
      <c r="G4" s="21"/>
    </row>
    <row r="5" spans="1:7" x14ac:dyDescent="0.25">
      <c r="A5" s="38" t="s">
        <v>8</v>
      </c>
      <c r="B5" s="39"/>
      <c r="C5" s="29">
        <v>8000</v>
      </c>
      <c r="D5" s="40" t="s">
        <v>9</v>
      </c>
      <c r="E5" s="41"/>
      <c r="F5" s="42">
        <v>13.32</v>
      </c>
      <c r="G5" s="21"/>
    </row>
    <row r="6" spans="1:7" ht="15.75" thickBot="1" x14ac:dyDescent="0.3">
      <c r="A6" s="43" t="s">
        <v>10</v>
      </c>
      <c r="B6" s="44">
        <f>SUM(C3:C5)</f>
        <v>8594</v>
      </c>
      <c r="C6" s="45"/>
      <c r="D6" s="40" t="s">
        <v>11</v>
      </c>
      <c r="E6" s="41"/>
      <c r="F6" s="42">
        <v>689</v>
      </c>
      <c r="G6" s="21"/>
    </row>
    <row r="7" spans="1:7" ht="16.5" thickTop="1" thickBot="1" x14ac:dyDescent="0.3">
      <c r="A7" s="46" t="s">
        <v>12</v>
      </c>
      <c r="B7" s="34"/>
      <c r="C7" s="47"/>
      <c r="D7" s="48" t="s">
        <v>13</v>
      </c>
      <c r="E7" s="49">
        <f>SUM(F2:F6)</f>
        <v>1872.72</v>
      </c>
      <c r="F7" s="50"/>
      <c r="G7" s="21"/>
    </row>
    <row r="8" spans="1:7" ht="15.75" thickTop="1" x14ac:dyDescent="0.25">
      <c r="A8" s="51" t="s">
        <v>14</v>
      </c>
      <c r="B8" s="52"/>
      <c r="C8" s="53"/>
      <c r="D8" s="38" t="s">
        <v>84</v>
      </c>
      <c r="E8" s="39">
        <v>0</v>
      </c>
      <c r="F8" s="54"/>
      <c r="G8" s="21"/>
    </row>
    <row r="9" spans="1:7" ht="15.75" thickBot="1" x14ac:dyDescent="0.3">
      <c r="A9" s="51" t="s">
        <v>15</v>
      </c>
      <c r="B9" s="52"/>
      <c r="C9" s="53"/>
      <c r="D9" s="40" t="s">
        <v>16</v>
      </c>
      <c r="E9" s="41">
        <v>27</v>
      </c>
      <c r="F9" s="55"/>
      <c r="G9" s="21"/>
    </row>
    <row r="10" spans="1:7" ht="15.75" thickBot="1" x14ac:dyDescent="0.3">
      <c r="A10" s="56" t="s">
        <v>17</v>
      </c>
      <c r="B10" s="57"/>
      <c r="C10" s="58"/>
      <c r="D10" s="59" t="s">
        <v>85</v>
      </c>
      <c r="E10" s="60">
        <v>194.96</v>
      </c>
      <c r="F10" s="61"/>
      <c r="G10" s="21"/>
    </row>
    <row r="11" spans="1:7" ht="15.75" thickBot="1" x14ac:dyDescent="0.3">
      <c r="A11" s="62" t="s">
        <v>18</v>
      </c>
      <c r="B11" s="57"/>
      <c r="C11" s="58"/>
      <c r="D11" s="33" t="s">
        <v>19</v>
      </c>
      <c r="E11" s="63">
        <v>189.56</v>
      </c>
      <c r="F11" s="64"/>
      <c r="G11" s="21"/>
    </row>
    <row r="12" spans="1:7" ht="15.75" thickTop="1" x14ac:dyDescent="0.25">
      <c r="A12" s="65">
        <f>B14-1872.72</f>
        <v>4271.2699999999995</v>
      </c>
      <c r="B12" s="57"/>
      <c r="C12" s="58"/>
      <c r="D12" s="66" t="s">
        <v>20</v>
      </c>
      <c r="E12" s="67">
        <v>502.1</v>
      </c>
      <c r="F12" s="68"/>
      <c r="G12" s="21"/>
    </row>
    <row r="13" spans="1:7" x14ac:dyDescent="0.25">
      <c r="A13" s="69" t="s">
        <v>21</v>
      </c>
      <c r="B13" s="57"/>
      <c r="C13" s="58"/>
      <c r="D13" s="38" t="s">
        <v>86</v>
      </c>
      <c r="E13" s="34">
        <v>2000</v>
      </c>
      <c r="F13" s="70"/>
      <c r="G13" s="21"/>
    </row>
    <row r="14" spans="1:7" ht="15.75" thickBot="1" x14ac:dyDescent="0.3">
      <c r="A14" s="56"/>
      <c r="B14" s="57">
        <v>6143.99</v>
      </c>
      <c r="C14" s="71"/>
      <c r="D14" s="33" t="s">
        <v>22</v>
      </c>
      <c r="E14" s="72"/>
      <c r="F14" s="73"/>
      <c r="G14" s="21"/>
    </row>
    <row r="15" spans="1:7" ht="15.75" thickTop="1" x14ac:dyDescent="0.25">
      <c r="A15" s="74" t="s">
        <v>23</v>
      </c>
      <c r="B15" s="75"/>
      <c r="C15" s="76">
        <v>197.5</v>
      </c>
      <c r="D15" s="38" t="s">
        <v>24</v>
      </c>
      <c r="E15" s="39"/>
      <c r="F15" s="29"/>
      <c r="G15" s="21"/>
    </row>
    <row r="16" spans="1:7" ht="15.75" thickBot="1" x14ac:dyDescent="0.3">
      <c r="A16" s="77" t="s">
        <v>25</v>
      </c>
      <c r="B16" s="78"/>
      <c r="C16" s="79">
        <v>166</v>
      </c>
      <c r="D16" s="80" t="s">
        <v>26</v>
      </c>
      <c r="E16" s="81">
        <v>1500</v>
      </c>
      <c r="F16" s="82"/>
      <c r="G16" s="21"/>
    </row>
    <row r="17" spans="1:7" ht="15.75" thickBot="1" x14ac:dyDescent="0.3">
      <c r="A17" s="77" t="s">
        <v>27</v>
      </c>
      <c r="B17" s="78"/>
      <c r="C17" s="79">
        <v>193</v>
      </c>
      <c r="D17" s="59" t="s">
        <v>28</v>
      </c>
      <c r="E17" s="83">
        <v>92.11</v>
      </c>
      <c r="F17" s="64"/>
      <c r="G17" s="21"/>
    </row>
    <row r="18" spans="1:7" x14ac:dyDescent="0.25">
      <c r="A18" s="38" t="s">
        <v>29</v>
      </c>
      <c r="B18" s="39"/>
      <c r="C18" s="29">
        <v>47</v>
      </c>
      <c r="D18" s="33" t="s">
        <v>30</v>
      </c>
      <c r="E18" s="34"/>
      <c r="F18" s="84">
        <v>7500</v>
      </c>
      <c r="G18" s="21"/>
    </row>
    <row r="19" spans="1:7" ht="15.75" thickBot="1" x14ac:dyDescent="0.3">
      <c r="A19" s="43" t="s">
        <v>10</v>
      </c>
      <c r="B19" s="85">
        <f>SUM(C15:C18)</f>
        <v>603.5</v>
      </c>
      <c r="C19" s="86"/>
      <c r="D19" s="38" t="s">
        <v>31</v>
      </c>
      <c r="E19" s="39"/>
      <c r="F19" s="54">
        <v>8500</v>
      </c>
      <c r="G19" s="21"/>
    </row>
    <row r="20" spans="1:7" ht="16.5" thickTop="1" thickBot="1" x14ac:dyDescent="0.3">
      <c r="A20" s="80" t="s">
        <v>32</v>
      </c>
      <c r="B20" s="87"/>
      <c r="C20" s="79">
        <v>2439.5</v>
      </c>
      <c r="D20" s="48" t="s">
        <v>13</v>
      </c>
      <c r="E20" s="85">
        <f>SUM(F18:F19)</f>
        <v>16000</v>
      </c>
      <c r="F20" s="45"/>
      <c r="G20" s="21"/>
    </row>
    <row r="21" spans="1:7" ht="15.75" thickTop="1" x14ac:dyDescent="0.25">
      <c r="A21" s="88" t="s">
        <v>33</v>
      </c>
      <c r="B21" s="89"/>
      <c r="C21" s="90">
        <v>100</v>
      </c>
      <c r="D21" s="38" t="s">
        <v>34</v>
      </c>
      <c r="E21" s="28"/>
      <c r="F21" s="91">
        <v>7500</v>
      </c>
      <c r="G21" s="21"/>
    </row>
    <row r="22" spans="1:7" x14ac:dyDescent="0.25">
      <c r="A22" s="77" t="s">
        <v>35</v>
      </c>
      <c r="B22" s="87"/>
      <c r="C22" s="79">
        <v>1384.45</v>
      </c>
      <c r="D22" s="80" t="s">
        <v>36</v>
      </c>
      <c r="E22" s="78"/>
      <c r="F22" s="79">
        <v>100</v>
      </c>
      <c r="G22" s="21"/>
    </row>
    <row r="23" spans="1:7" x14ac:dyDescent="0.25">
      <c r="A23" s="77" t="s">
        <v>37</v>
      </c>
      <c r="B23" s="87"/>
      <c r="C23" s="79">
        <v>26</v>
      </c>
      <c r="D23" s="38" t="s">
        <v>38</v>
      </c>
      <c r="E23" s="78"/>
      <c r="F23" s="92">
        <v>5700</v>
      </c>
      <c r="G23" s="21"/>
    </row>
    <row r="24" spans="1:7" ht="15.75" thickBot="1" x14ac:dyDescent="0.3">
      <c r="A24" s="93" t="s">
        <v>39</v>
      </c>
      <c r="B24" s="87"/>
      <c r="C24" s="94">
        <v>600</v>
      </c>
      <c r="D24" s="95" t="s">
        <v>13</v>
      </c>
      <c r="E24" s="81">
        <f>SUM(F21:F23)</f>
        <v>13300</v>
      </c>
      <c r="F24" s="71"/>
      <c r="G24" s="21"/>
    </row>
    <row r="25" spans="1:7" ht="16.5" thickTop="1" thickBot="1" x14ac:dyDescent="0.3">
      <c r="A25" s="77" t="s">
        <v>40</v>
      </c>
      <c r="B25" s="87"/>
      <c r="C25" s="79">
        <v>165</v>
      </c>
      <c r="D25" s="96" t="s">
        <v>41</v>
      </c>
      <c r="E25" s="97">
        <v>50</v>
      </c>
      <c r="F25" s="98"/>
      <c r="G25" s="21"/>
    </row>
    <row r="26" spans="1:7" ht="16.5" thickTop="1" thickBot="1" x14ac:dyDescent="0.3">
      <c r="A26" s="43" t="s">
        <v>10</v>
      </c>
      <c r="B26" s="78">
        <f>SUM(C20:C25)</f>
        <v>4714.95</v>
      </c>
      <c r="C26" s="99"/>
      <c r="D26" s="96" t="s">
        <v>42</v>
      </c>
      <c r="E26" s="97">
        <v>500</v>
      </c>
      <c r="F26" s="98"/>
      <c r="G26" s="21"/>
    </row>
    <row r="27" spans="1:7" ht="16.5" thickTop="1" thickBot="1" x14ac:dyDescent="0.3">
      <c r="A27" s="100" t="s">
        <v>43</v>
      </c>
      <c r="B27" s="101">
        <v>874.75</v>
      </c>
      <c r="C27" s="102"/>
      <c r="D27" s="38" t="s">
        <v>44</v>
      </c>
      <c r="E27" s="78"/>
      <c r="F27" s="103">
        <v>850</v>
      </c>
      <c r="G27" s="21"/>
    </row>
    <row r="28" spans="1:7" ht="16.5" thickTop="1" thickBot="1" x14ac:dyDescent="0.3">
      <c r="A28" s="104" t="s">
        <v>87</v>
      </c>
      <c r="B28" s="105">
        <v>1680.7</v>
      </c>
      <c r="C28" s="106"/>
      <c r="D28" s="38" t="s">
        <v>45</v>
      </c>
      <c r="E28" s="107"/>
      <c r="F28" s="53">
        <v>850</v>
      </c>
      <c r="G28" s="21"/>
    </row>
    <row r="29" spans="1:7" ht="16.5" thickTop="1" thickBot="1" x14ac:dyDescent="0.3">
      <c r="A29" s="22" t="s">
        <v>46</v>
      </c>
      <c r="B29" s="108">
        <v>1217.93</v>
      </c>
      <c r="C29" s="24"/>
      <c r="D29" s="93" t="s">
        <v>47</v>
      </c>
      <c r="E29" s="109"/>
      <c r="F29" s="110">
        <v>-600</v>
      </c>
      <c r="G29" s="21"/>
    </row>
    <row r="30" spans="1:7" ht="16.5" thickTop="1" thickBot="1" x14ac:dyDescent="0.3">
      <c r="A30" s="111" t="s">
        <v>48</v>
      </c>
      <c r="B30" s="112"/>
      <c r="C30" s="113"/>
      <c r="D30" s="38" t="s">
        <v>49</v>
      </c>
      <c r="E30" s="39"/>
      <c r="F30" s="53">
        <v>117.43</v>
      </c>
      <c r="G30" s="21"/>
    </row>
    <row r="31" spans="1:7" x14ac:dyDescent="0.25">
      <c r="A31" s="114" t="s">
        <v>50</v>
      </c>
      <c r="B31" s="115"/>
      <c r="C31" s="116"/>
      <c r="D31" s="38" t="s">
        <v>51</v>
      </c>
      <c r="E31" s="78"/>
      <c r="F31" s="103">
        <v>885.52</v>
      </c>
      <c r="G31" s="21"/>
    </row>
    <row r="32" spans="1:7" ht="15.75" thickBot="1" x14ac:dyDescent="0.3">
      <c r="A32" s="33" t="s">
        <v>52</v>
      </c>
      <c r="B32" s="34">
        <v>500</v>
      </c>
      <c r="C32" s="47"/>
      <c r="D32" s="117" t="s">
        <v>13</v>
      </c>
      <c r="E32" s="85">
        <f>SUM(F27:F28)+SUM(F30:F31)</f>
        <v>2702.95</v>
      </c>
      <c r="F32" s="118"/>
      <c r="G32" s="21"/>
    </row>
    <row r="33" spans="1:7" ht="16.5" thickTop="1" thickBot="1" x14ac:dyDescent="0.3">
      <c r="A33" s="38" t="s">
        <v>53</v>
      </c>
      <c r="B33" s="39">
        <v>1473.84</v>
      </c>
      <c r="C33" s="29"/>
      <c r="D33" s="119" t="s">
        <v>54</v>
      </c>
      <c r="E33" s="120">
        <v>108.78</v>
      </c>
      <c r="F33" s="121"/>
      <c r="G33" s="21"/>
    </row>
    <row r="34" spans="1:7" ht="16.5" thickTop="1" thickBot="1" x14ac:dyDescent="0.3">
      <c r="A34" s="122" t="s">
        <v>55</v>
      </c>
      <c r="B34" s="123">
        <v>0</v>
      </c>
      <c r="C34" s="124">
        <v>0</v>
      </c>
      <c r="D34" s="125" t="s">
        <v>56</v>
      </c>
      <c r="E34" s="126">
        <v>28.66</v>
      </c>
      <c r="F34" s="127"/>
      <c r="G34" s="21"/>
    </row>
    <row r="35" spans="1:7" x14ac:dyDescent="0.25">
      <c r="A35" s="38" t="s">
        <v>57</v>
      </c>
      <c r="B35" s="39">
        <v>9964.7999999999993</v>
      </c>
      <c r="C35" s="128"/>
      <c r="D35" s="129" t="s">
        <v>88</v>
      </c>
      <c r="E35" s="130">
        <v>151.75</v>
      </c>
      <c r="F35" s="131"/>
      <c r="G35" s="21"/>
    </row>
    <row r="36" spans="1:7" ht="15.75" thickBot="1" x14ac:dyDescent="0.3">
      <c r="A36" s="132" t="s">
        <v>58</v>
      </c>
      <c r="B36" s="133">
        <v>0</v>
      </c>
      <c r="C36" s="134">
        <v>0</v>
      </c>
      <c r="D36" s="129" t="s">
        <v>59</v>
      </c>
      <c r="E36" s="135">
        <v>9.6</v>
      </c>
      <c r="F36" s="136"/>
      <c r="G36" s="21"/>
    </row>
    <row r="37" spans="1:7" ht="15.75" thickBot="1" x14ac:dyDescent="0.3">
      <c r="A37" s="59" t="s">
        <v>60</v>
      </c>
      <c r="B37" s="137"/>
      <c r="C37" s="138"/>
      <c r="D37" s="129" t="s">
        <v>89</v>
      </c>
      <c r="E37" s="139"/>
      <c r="F37" s="140"/>
      <c r="G37" s="21"/>
    </row>
    <row r="38" spans="1:7" x14ac:dyDescent="0.25">
      <c r="A38" s="30" t="s">
        <v>90</v>
      </c>
      <c r="B38" s="141">
        <f>C38</f>
        <v>80.11</v>
      </c>
      <c r="C38" s="142">
        <v>80.11</v>
      </c>
      <c r="D38" s="125" t="s">
        <v>62</v>
      </c>
      <c r="E38" s="139"/>
      <c r="F38" s="140"/>
      <c r="G38" s="21"/>
    </row>
    <row r="39" spans="1:7" x14ac:dyDescent="0.25">
      <c r="A39" s="143" t="s">
        <v>63</v>
      </c>
      <c r="B39" s="141">
        <f>C39</f>
        <v>9.0500000000000007</v>
      </c>
      <c r="C39" s="142">
        <v>9.0500000000000007</v>
      </c>
      <c r="D39" s="125" t="s">
        <v>64</v>
      </c>
      <c r="E39" s="139"/>
      <c r="F39" s="140"/>
      <c r="G39" s="21"/>
    </row>
    <row r="40" spans="1:7" ht="15.75" thickBot="1" x14ac:dyDescent="0.3">
      <c r="A40" s="40" t="s">
        <v>65</v>
      </c>
      <c r="B40" s="123">
        <f>C40</f>
        <v>15</v>
      </c>
      <c r="C40" s="124">
        <v>15</v>
      </c>
      <c r="D40" s="125" t="s">
        <v>66</v>
      </c>
      <c r="E40" s="144"/>
      <c r="F40" s="145"/>
      <c r="G40" s="21"/>
    </row>
    <row r="41" spans="1:7" ht="16.5" thickBot="1" x14ac:dyDescent="0.3">
      <c r="A41" s="146" t="s">
        <v>67</v>
      </c>
      <c r="B41" s="147">
        <f>SUM(B2:B40)</f>
        <v>37058.280000000006</v>
      </c>
      <c r="C41" s="148"/>
      <c r="D41" s="146" t="s">
        <v>67</v>
      </c>
      <c r="E41" s="147">
        <f>SUM(E2:E40)</f>
        <v>39230.189999999995</v>
      </c>
      <c r="F41" s="148"/>
      <c r="G41" s="21"/>
    </row>
    <row r="42" spans="1:7" ht="17.25" thickTop="1" thickBot="1" x14ac:dyDescent="0.3">
      <c r="A42" s="21"/>
      <c r="B42" s="21"/>
      <c r="C42" s="21"/>
      <c r="D42" s="149" t="s">
        <v>68</v>
      </c>
      <c r="E42" s="150">
        <f>E41-B41</f>
        <v>2171.9099999999889</v>
      </c>
      <c r="F42" s="151"/>
      <c r="G42" s="21"/>
    </row>
    <row r="43" spans="1:7" ht="16.5" thickTop="1" x14ac:dyDescent="0.25">
      <c r="A43" s="9" t="s">
        <v>69</v>
      </c>
      <c r="B43" s="21"/>
      <c r="C43" s="21"/>
      <c r="D43" s="152"/>
      <c r="E43" s="151"/>
      <c r="F43" s="151"/>
      <c r="G43" s="21"/>
    </row>
    <row r="44" spans="1:7" x14ac:dyDescent="0.25">
      <c r="A44" s="10" t="s">
        <v>70</v>
      </c>
      <c r="B44" s="21"/>
      <c r="C44" s="21"/>
      <c r="D44" s="21"/>
      <c r="E44" s="21"/>
      <c r="F44" s="21"/>
      <c r="G44" s="21"/>
    </row>
    <row r="45" spans="1:7" x14ac:dyDescent="0.25">
      <c r="A45" s="153" t="s">
        <v>71</v>
      </c>
      <c r="B45" s="21"/>
      <c r="C45" s="21"/>
      <c r="D45" s="9"/>
      <c r="E45" s="21"/>
      <c r="F45" s="21"/>
      <c r="G45" s="21"/>
    </row>
    <row r="46" spans="1:7" x14ac:dyDescent="0.25">
      <c r="A46" s="154" t="s">
        <v>72</v>
      </c>
      <c r="B46" s="21"/>
      <c r="C46" s="21"/>
      <c r="D46" s="10"/>
      <c r="E46" s="21"/>
      <c r="F46" s="21"/>
      <c r="G46" s="21"/>
    </row>
    <row r="47" spans="1:7" x14ac:dyDescent="0.25">
      <c r="A47" s="155" t="s">
        <v>73</v>
      </c>
      <c r="B47" s="21"/>
      <c r="C47" s="21"/>
      <c r="D47" s="153"/>
      <c r="E47" s="21"/>
      <c r="F47" s="21"/>
      <c r="G47" s="21"/>
    </row>
    <row r="48" spans="1:7" x14ac:dyDescent="0.25">
      <c r="A48" s="156" t="s">
        <v>74</v>
      </c>
      <c r="B48" s="21"/>
      <c r="C48" s="21"/>
      <c r="D48" s="154"/>
      <c r="E48" s="21"/>
      <c r="F48" s="21"/>
      <c r="G48" s="21"/>
    </row>
    <row r="49" spans="1:7" ht="15.75" thickBot="1" x14ac:dyDescent="0.3">
      <c r="A49" s="21"/>
      <c r="B49" s="21"/>
      <c r="C49" s="21"/>
      <c r="D49" s="155"/>
      <c r="E49" s="21"/>
      <c r="F49" s="21"/>
      <c r="G49" s="21"/>
    </row>
    <row r="50" spans="1:7" ht="15.75" thickTop="1" x14ac:dyDescent="0.25">
      <c r="A50" s="157" t="s">
        <v>75</v>
      </c>
      <c r="B50" s="158">
        <v>1225.22</v>
      </c>
      <c r="C50" s="21"/>
      <c r="D50" s="159" t="s">
        <v>76</v>
      </c>
      <c r="E50" s="160">
        <v>4477.24</v>
      </c>
      <c r="F50" s="21"/>
      <c r="G50" s="21"/>
    </row>
    <row r="51" spans="1:7" x14ac:dyDescent="0.25">
      <c r="A51" s="161" t="s">
        <v>77</v>
      </c>
      <c r="B51" s="162">
        <v>69.55</v>
      </c>
      <c r="C51" s="21"/>
      <c r="D51" s="163" t="s">
        <v>78</v>
      </c>
      <c r="E51" s="164">
        <v>69.38</v>
      </c>
      <c r="F51" s="21"/>
      <c r="G51" s="21"/>
    </row>
    <row r="52" spans="1:7" x14ac:dyDescent="0.25">
      <c r="A52" s="161" t="s">
        <v>79</v>
      </c>
      <c r="B52" s="162">
        <v>18445.25</v>
      </c>
      <c r="C52" s="21"/>
      <c r="D52" s="165" t="s">
        <v>80</v>
      </c>
      <c r="E52" s="164">
        <v>17365.310000000001</v>
      </c>
      <c r="F52" s="21"/>
      <c r="G52" s="21"/>
    </row>
    <row r="53" spans="1:7" ht="19.5" thickBot="1" x14ac:dyDescent="0.35">
      <c r="A53" s="166" t="s">
        <v>81</v>
      </c>
      <c r="B53" s="167">
        <f>SUM(B50:B52)</f>
        <v>19740.02</v>
      </c>
      <c r="C53" s="21"/>
      <c r="D53" s="168" t="s">
        <v>82</v>
      </c>
      <c r="E53" s="169">
        <f>E51+E50+E52</f>
        <v>21911.93</v>
      </c>
      <c r="F53" s="21"/>
      <c r="G53" s="21"/>
    </row>
    <row r="54" spans="1:7" ht="16.5" thickTop="1" thickBot="1" x14ac:dyDescent="0.3">
      <c r="A54" s="21"/>
      <c r="B54" s="21"/>
      <c r="C54" s="21"/>
      <c r="D54" s="21"/>
      <c r="E54" s="21"/>
      <c r="F54" s="21"/>
      <c r="G54" s="21"/>
    </row>
    <row r="55" spans="1:7" ht="20.25" thickTop="1" thickBot="1" x14ac:dyDescent="0.35">
      <c r="A55" s="170" t="s">
        <v>91</v>
      </c>
      <c r="B55" s="21"/>
      <c r="C55" s="21"/>
      <c r="D55" s="171" t="s">
        <v>83</v>
      </c>
      <c r="E55" s="172">
        <f>E53-E42</f>
        <v>19740.020000000011</v>
      </c>
      <c r="F55" s="21"/>
      <c r="G55" s="21"/>
    </row>
    <row r="56" spans="1:7" ht="15.75" thickTop="1" x14ac:dyDescent="0.25">
      <c r="A56" s="21"/>
      <c r="B56" s="21"/>
      <c r="C56" s="21"/>
      <c r="D56" s="21"/>
      <c r="E56" s="21"/>
      <c r="F56" s="21"/>
      <c r="G56" s="21"/>
    </row>
    <row r="57" spans="1:7" x14ac:dyDescent="0.25">
      <c r="A57" s="21"/>
      <c r="B57" s="21"/>
      <c r="C57" s="21"/>
      <c r="D57" s="21"/>
      <c r="E57" s="21"/>
      <c r="F57" s="21"/>
      <c r="G57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E12" sqref="E12"/>
    </sheetView>
  </sheetViews>
  <sheetFormatPr baseColWidth="10" defaultRowHeight="15" x14ac:dyDescent="0.25"/>
  <cols>
    <col min="1" max="1" width="54.7109375" customWidth="1"/>
    <col min="2" max="2" width="19.28515625" customWidth="1"/>
    <col min="3" max="3" width="67.140625" customWidth="1"/>
  </cols>
  <sheetData>
    <row r="1" spans="1:4" ht="21" thickBot="1" x14ac:dyDescent="0.35">
      <c r="A1" s="173" t="s">
        <v>128</v>
      </c>
      <c r="C1" s="174" t="s">
        <v>92</v>
      </c>
    </row>
    <row r="2" spans="1:4" ht="17.25" thickTop="1" thickBot="1" x14ac:dyDescent="0.3">
      <c r="A2" s="1" t="s">
        <v>93</v>
      </c>
      <c r="B2" s="175"/>
      <c r="C2" s="1" t="s">
        <v>94</v>
      </c>
      <c r="D2" s="175"/>
    </row>
    <row r="3" spans="1:4" ht="15.75" thickTop="1" x14ac:dyDescent="0.25">
      <c r="A3" s="2" t="s">
        <v>95</v>
      </c>
      <c r="B3" s="176">
        <v>800</v>
      </c>
      <c r="C3" s="177"/>
      <c r="D3" s="178"/>
    </row>
    <row r="4" spans="1:4" x14ac:dyDescent="0.25">
      <c r="A4" s="4" t="s">
        <v>4</v>
      </c>
      <c r="B4" s="179">
        <v>100</v>
      </c>
      <c r="C4" s="180"/>
      <c r="D4" s="181"/>
    </row>
    <row r="5" spans="1:4" x14ac:dyDescent="0.25">
      <c r="A5" s="4" t="s">
        <v>96</v>
      </c>
      <c r="B5" s="182">
        <v>6000</v>
      </c>
      <c r="C5" s="180"/>
      <c r="D5" s="181"/>
    </row>
    <row r="6" spans="1:4" x14ac:dyDescent="0.25">
      <c r="A6" s="4" t="s">
        <v>97</v>
      </c>
      <c r="B6" s="182">
        <v>300</v>
      </c>
      <c r="C6" s="180"/>
      <c r="D6" s="181"/>
    </row>
    <row r="7" spans="1:4" x14ac:dyDescent="0.25">
      <c r="A7" s="183"/>
      <c r="B7" s="184"/>
      <c r="C7" s="180"/>
      <c r="D7" s="181"/>
    </row>
    <row r="8" spans="1:4" x14ac:dyDescent="0.25">
      <c r="A8" s="185" t="s">
        <v>98</v>
      </c>
      <c r="B8" s="182">
        <v>4300</v>
      </c>
      <c r="C8" s="3" t="s">
        <v>3</v>
      </c>
      <c r="D8" s="179">
        <v>800</v>
      </c>
    </row>
    <row r="9" spans="1:4" x14ac:dyDescent="0.25">
      <c r="A9" s="186"/>
      <c r="B9" s="184"/>
      <c r="C9" s="3" t="s">
        <v>99</v>
      </c>
      <c r="D9" s="179">
        <v>100</v>
      </c>
    </row>
    <row r="10" spans="1:4" x14ac:dyDescent="0.25">
      <c r="A10" s="186"/>
      <c r="B10" s="184"/>
      <c r="C10" s="3" t="s">
        <v>100</v>
      </c>
      <c r="D10" s="179">
        <v>400</v>
      </c>
    </row>
    <row r="11" spans="1:4" x14ac:dyDescent="0.25">
      <c r="A11" s="186"/>
      <c r="B11" s="184"/>
      <c r="C11" s="180"/>
      <c r="D11" s="181"/>
    </row>
    <row r="12" spans="1:4" x14ac:dyDescent="0.25">
      <c r="A12" s="4" t="s">
        <v>101</v>
      </c>
      <c r="B12" s="179">
        <v>450</v>
      </c>
      <c r="C12" s="4" t="s">
        <v>102</v>
      </c>
      <c r="D12" s="179">
        <v>150</v>
      </c>
    </row>
    <row r="13" spans="1:4" x14ac:dyDescent="0.25">
      <c r="A13" s="187" t="s">
        <v>103</v>
      </c>
      <c r="B13" s="179">
        <v>1500</v>
      </c>
      <c r="C13" s="4" t="s">
        <v>104</v>
      </c>
      <c r="D13" s="181">
        <v>600</v>
      </c>
    </row>
    <row r="14" spans="1:4" x14ac:dyDescent="0.25">
      <c r="A14" s="188"/>
      <c r="B14" s="181"/>
      <c r="C14" s="4"/>
      <c r="D14" s="182"/>
    </row>
    <row r="15" spans="1:4" x14ac:dyDescent="0.25">
      <c r="A15" s="189" t="s">
        <v>105</v>
      </c>
      <c r="B15" s="182">
        <v>600</v>
      </c>
      <c r="C15" s="3" t="s">
        <v>106</v>
      </c>
      <c r="D15" s="179">
        <v>30</v>
      </c>
    </row>
    <row r="16" spans="1:4" x14ac:dyDescent="0.25">
      <c r="A16" s="3" t="s">
        <v>46</v>
      </c>
      <c r="B16" s="182">
        <v>100</v>
      </c>
      <c r="C16" s="3" t="s">
        <v>107</v>
      </c>
      <c r="D16" s="179">
        <v>100</v>
      </c>
    </row>
    <row r="17" spans="1:4" x14ac:dyDescent="0.25">
      <c r="A17" s="189" t="s">
        <v>48</v>
      </c>
      <c r="B17" s="182">
        <v>50</v>
      </c>
      <c r="C17" s="7"/>
      <c r="D17" s="179"/>
    </row>
    <row r="18" spans="1:4" x14ac:dyDescent="0.25">
      <c r="A18" s="189"/>
      <c r="B18" s="182"/>
      <c r="C18" s="7"/>
      <c r="D18" s="179"/>
    </row>
    <row r="19" spans="1:4" x14ac:dyDescent="0.25">
      <c r="A19" s="187" t="s">
        <v>108</v>
      </c>
      <c r="B19" s="182">
        <v>2491.1999999999998</v>
      </c>
      <c r="C19" s="7"/>
      <c r="D19" s="179"/>
    </row>
    <row r="20" spans="1:4" x14ac:dyDescent="0.25">
      <c r="A20" s="4" t="s">
        <v>50</v>
      </c>
      <c r="B20" s="182">
        <v>500</v>
      </c>
      <c r="C20" s="4" t="s">
        <v>19</v>
      </c>
      <c r="D20" s="182">
        <v>500</v>
      </c>
    </row>
    <row r="21" spans="1:4" x14ac:dyDescent="0.25">
      <c r="A21" s="4"/>
      <c r="B21" s="182"/>
      <c r="C21" s="4"/>
      <c r="D21" s="182"/>
    </row>
    <row r="22" spans="1:4" x14ac:dyDescent="0.25">
      <c r="A22" s="4" t="s">
        <v>109</v>
      </c>
      <c r="B22" s="182">
        <v>1300</v>
      </c>
      <c r="C22" s="4" t="s">
        <v>22</v>
      </c>
      <c r="D22" s="179">
        <v>150</v>
      </c>
    </row>
    <row r="23" spans="1:4" x14ac:dyDescent="0.25">
      <c r="A23" s="4" t="s">
        <v>110</v>
      </c>
      <c r="B23" s="182">
        <v>200</v>
      </c>
      <c r="C23" s="4" t="s">
        <v>111</v>
      </c>
      <c r="D23" s="179">
        <v>4000</v>
      </c>
    </row>
    <row r="24" spans="1:4" x14ac:dyDescent="0.25">
      <c r="A24" s="7" t="s">
        <v>55</v>
      </c>
      <c r="B24" s="179">
        <v>0</v>
      </c>
      <c r="C24" s="190" t="s">
        <v>112</v>
      </c>
      <c r="D24" s="179">
        <v>800</v>
      </c>
    </row>
    <row r="25" spans="1:4" x14ac:dyDescent="0.25">
      <c r="A25" s="7"/>
      <c r="B25" s="179"/>
      <c r="C25" s="4" t="s">
        <v>24</v>
      </c>
      <c r="D25" s="179">
        <v>100</v>
      </c>
    </row>
    <row r="26" spans="1:4" x14ac:dyDescent="0.25">
      <c r="A26" s="7"/>
      <c r="B26" s="179"/>
      <c r="C26" s="4" t="s">
        <v>26</v>
      </c>
      <c r="D26" s="179">
        <v>1500</v>
      </c>
    </row>
    <row r="27" spans="1:4" x14ac:dyDescent="0.25">
      <c r="A27" s="7"/>
      <c r="B27" s="179"/>
      <c r="C27" s="3" t="s">
        <v>28</v>
      </c>
      <c r="D27" s="179">
        <v>150</v>
      </c>
    </row>
    <row r="28" spans="1:4" x14ac:dyDescent="0.25">
      <c r="A28" s="4"/>
      <c r="B28" s="191"/>
      <c r="C28" s="4"/>
      <c r="D28" s="179"/>
    </row>
    <row r="29" spans="1:4" x14ac:dyDescent="0.25">
      <c r="A29" s="4" t="s">
        <v>113</v>
      </c>
      <c r="B29" s="182">
        <v>10000</v>
      </c>
      <c r="C29" s="4" t="s">
        <v>114</v>
      </c>
      <c r="D29" s="179">
        <v>16000</v>
      </c>
    </row>
    <row r="30" spans="1:4" x14ac:dyDescent="0.25">
      <c r="A30" s="192" t="s">
        <v>115</v>
      </c>
      <c r="B30" s="193">
        <v>12000</v>
      </c>
      <c r="C30" s="4" t="s">
        <v>116</v>
      </c>
      <c r="D30" s="179">
        <v>13700</v>
      </c>
    </row>
    <row r="31" spans="1:4" x14ac:dyDescent="0.25">
      <c r="A31" s="185"/>
      <c r="B31" s="191"/>
      <c r="C31" s="4"/>
      <c r="D31" s="179"/>
    </row>
    <row r="32" spans="1:4" x14ac:dyDescent="0.25">
      <c r="A32" s="185"/>
      <c r="B32" s="191"/>
      <c r="C32" s="4" t="s">
        <v>117</v>
      </c>
      <c r="D32" s="179">
        <v>1000</v>
      </c>
    </row>
    <row r="33" spans="1:4" x14ac:dyDescent="0.25">
      <c r="A33" s="3" t="s">
        <v>118</v>
      </c>
      <c r="B33" s="179">
        <v>80</v>
      </c>
      <c r="C33" s="4"/>
      <c r="D33" s="179"/>
    </row>
    <row r="34" spans="1:4" x14ac:dyDescent="0.25">
      <c r="A34" s="5" t="s">
        <v>119</v>
      </c>
      <c r="B34" s="194">
        <v>0</v>
      </c>
      <c r="C34" s="4" t="s">
        <v>41</v>
      </c>
      <c r="D34" s="179">
        <v>50</v>
      </c>
    </row>
    <row r="35" spans="1:4" x14ac:dyDescent="0.25">
      <c r="A35" s="185"/>
      <c r="B35" s="191"/>
      <c r="C35" s="4"/>
      <c r="D35" s="179"/>
    </row>
    <row r="36" spans="1:4" x14ac:dyDescent="0.25">
      <c r="A36" s="185"/>
      <c r="B36" s="191"/>
      <c r="C36" s="4" t="s">
        <v>120</v>
      </c>
      <c r="D36" s="179">
        <v>110</v>
      </c>
    </row>
    <row r="37" spans="1:4" x14ac:dyDescent="0.25">
      <c r="A37" s="185"/>
      <c r="B37" s="191"/>
      <c r="C37" s="4" t="s">
        <v>121</v>
      </c>
      <c r="D37" s="179">
        <v>200</v>
      </c>
    </row>
    <row r="38" spans="1:4" x14ac:dyDescent="0.25">
      <c r="A38" s="185"/>
      <c r="B38" s="191"/>
      <c r="C38" s="4" t="s">
        <v>61</v>
      </c>
      <c r="D38" s="179">
        <v>150</v>
      </c>
    </row>
    <row r="39" spans="1:4" x14ac:dyDescent="0.25">
      <c r="A39" s="4"/>
      <c r="B39" s="182"/>
      <c r="C39" s="4"/>
      <c r="D39" s="179"/>
    </row>
    <row r="40" spans="1:4" x14ac:dyDescent="0.25">
      <c r="A40" s="185"/>
      <c r="B40" s="191"/>
      <c r="C40" s="6" t="s">
        <v>62</v>
      </c>
      <c r="D40" s="194">
        <v>50</v>
      </c>
    </row>
    <row r="41" spans="1:4" x14ac:dyDescent="0.25">
      <c r="A41" s="7"/>
      <c r="B41" s="179"/>
      <c r="C41" s="4" t="s">
        <v>122</v>
      </c>
      <c r="D41" s="179">
        <v>100</v>
      </c>
    </row>
    <row r="42" spans="1:4" x14ac:dyDescent="0.25">
      <c r="A42" s="3"/>
      <c r="B42" s="179"/>
      <c r="C42" s="4"/>
      <c r="D42" s="179"/>
    </row>
    <row r="43" spans="1:4" ht="15.75" thickBot="1" x14ac:dyDescent="0.3">
      <c r="A43" s="5"/>
      <c r="B43" s="194"/>
      <c r="C43" s="6" t="s">
        <v>66</v>
      </c>
      <c r="D43" s="194">
        <v>31.2</v>
      </c>
    </row>
    <row r="44" spans="1:4" ht="16.5" thickBot="1" x14ac:dyDescent="0.3">
      <c r="A44" s="8" t="s">
        <v>67</v>
      </c>
      <c r="B44" s="195">
        <f>SUM(B3:B43)</f>
        <v>40771.199999999997</v>
      </c>
      <c r="C44" s="8" t="s">
        <v>67</v>
      </c>
      <c r="D44" s="195">
        <f>SUM(D3:D43)</f>
        <v>40771.199999999997</v>
      </c>
    </row>
    <row r="45" spans="1:4" ht="16.5" thickTop="1" thickBot="1" x14ac:dyDescent="0.3">
      <c r="A45" s="196"/>
    </row>
    <row r="46" spans="1:4" ht="17.25" thickTop="1" thickBot="1" x14ac:dyDescent="0.3">
      <c r="A46" s="197" t="s">
        <v>123</v>
      </c>
      <c r="B46" s="198"/>
      <c r="C46" s="199">
        <f>B44-D44</f>
        <v>0</v>
      </c>
      <c r="D46" s="200"/>
    </row>
    <row r="47" spans="1:4" ht="16.5" thickTop="1" thickBot="1" x14ac:dyDescent="0.3"/>
    <row r="48" spans="1:4" ht="15.75" thickTop="1" x14ac:dyDescent="0.25">
      <c r="A48" s="11" t="s">
        <v>124</v>
      </c>
      <c r="B48" s="12">
        <v>1225.22</v>
      </c>
      <c r="C48" s="201"/>
      <c r="D48" s="202"/>
    </row>
    <row r="49" spans="1:4" x14ac:dyDescent="0.25">
      <c r="A49" s="13" t="s">
        <v>125</v>
      </c>
      <c r="B49" s="14">
        <v>69.55</v>
      </c>
      <c r="C49" s="203"/>
      <c r="D49" s="204"/>
    </row>
    <row r="50" spans="1:4" x14ac:dyDescent="0.25">
      <c r="A50" s="15" t="s">
        <v>126</v>
      </c>
      <c r="B50" s="14">
        <v>18445.25</v>
      </c>
      <c r="C50" s="203"/>
      <c r="D50" s="204"/>
    </row>
    <row r="51" spans="1:4" ht="18.75" thickBot="1" x14ac:dyDescent="0.3">
      <c r="A51" s="205" t="s">
        <v>127</v>
      </c>
      <c r="B51" s="206">
        <f>B49+B48+B50</f>
        <v>19740.02</v>
      </c>
      <c r="C51" s="207"/>
      <c r="D51" s="208"/>
    </row>
    <row r="52" spans="1:4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2016</vt:lpstr>
      <vt:lpstr>budget 2017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Jean-Claude</cp:lastModifiedBy>
  <dcterms:created xsi:type="dcterms:W3CDTF">2017-01-17T15:00:10Z</dcterms:created>
  <dcterms:modified xsi:type="dcterms:W3CDTF">2017-01-17T15:07:37Z</dcterms:modified>
</cp:coreProperties>
</file>